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5" windowWidth="15120" windowHeight="7950" tabRatio="869"/>
  </bookViews>
  <sheets>
    <sheet name="2024" sheetId="13" r:id="rId1"/>
  </sheets>
  <definedNames>
    <definedName name="_xlnm._FilterDatabase" localSheetId="0" hidden="1">'2024'!$A$43:$J$48</definedName>
    <definedName name="_xlnm.Print_Area" localSheetId="0">'2024'!$A$1:$J$49</definedName>
  </definedNames>
  <calcPr calcId="125725"/>
</workbook>
</file>

<file path=xl/calcChain.xml><?xml version="1.0" encoding="utf-8"?>
<calcChain xmlns="http://schemas.openxmlformats.org/spreadsheetml/2006/main">
  <c r="F12" i="13"/>
  <c r="J16" l="1"/>
  <c r="I16" s="1"/>
  <c r="H16"/>
  <c r="G16"/>
  <c r="J13"/>
  <c r="J14" s="1"/>
  <c r="H13"/>
  <c r="H14" s="1"/>
  <c r="J10"/>
  <c r="H10"/>
  <c r="E19"/>
  <c r="F19" s="1"/>
  <c r="C19"/>
  <c r="D19" s="1"/>
  <c r="J33" l="1"/>
  <c r="I33" s="1"/>
  <c r="J32"/>
  <c r="I32" s="1"/>
  <c r="H33"/>
  <c r="G33" s="1"/>
  <c r="H32"/>
  <c r="G32" s="1"/>
  <c r="E33"/>
  <c r="F33" s="1"/>
  <c r="E32"/>
  <c r="F32" s="1"/>
  <c r="C33"/>
  <c r="D33" s="1"/>
  <c r="C32"/>
  <c r="D32" s="1"/>
  <c r="I38"/>
  <c r="G30"/>
  <c r="I48"/>
  <c r="G48"/>
  <c r="I47"/>
  <c r="G47"/>
  <c r="I39"/>
  <c r="G39"/>
  <c r="G38"/>
  <c r="I31"/>
  <c r="G31"/>
  <c r="I30"/>
  <c r="I28"/>
  <c r="G28"/>
  <c r="I27"/>
  <c r="G27"/>
  <c r="F48"/>
  <c r="D48"/>
  <c r="F47"/>
  <c r="D47"/>
  <c r="F39"/>
  <c r="D39"/>
  <c r="F38"/>
  <c r="D38"/>
  <c r="F36"/>
  <c r="D36"/>
  <c r="F35"/>
  <c r="D35"/>
  <c r="F31"/>
  <c r="D31"/>
  <c r="F30"/>
  <c r="D30"/>
  <c r="F27"/>
  <c r="D27"/>
  <c r="D14"/>
  <c r="E14"/>
  <c r="F14" s="1"/>
  <c r="E13"/>
  <c r="F13" s="1"/>
  <c r="D13"/>
  <c r="E10"/>
  <c r="F10" s="1"/>
  <c r="C10"/>
  <c r="D10" s="1"/>
  <c r="D7"/>
  <c r="F7"/>
  <c r="G7"/>
  <c r="I7"/>
  <c r="D9"/>
  <c r="F9"/>
  <c r="G9"/>
  <c r="I9"/>
  <c r="G10"/>
  <c r="I10"/>
  <c r="D12"/>
  <c r="G12"/>
  <c r="I12"/>
  <c r="G13"/>
  <c r="I13"/>
  <c r="G14"/>
  <c r="I14"/>
  <c r="C16"/>
  <c r="D18"/>
  <c r="F18"/>
  <c r="G18"/>
  <c r="I18"/>
  <c r="G19"/>
  <c r="I19"/>
  <c r="F28"/>
  <c r="D28"/>
  <c r="C15" l="1"/>
  <c r="E16" l="1"/>
  <c r="E15"/>
</calcChain>
</file>

<file path=xl/sharedStrings.xml><?xml version="1.0" encoding="utf-8"?>
<sst xmlns="http://schemas.openxmlformats.org/spreadsheetml/2006/main" count="107" uniqueCount="32">
  <si>
    <t>Наименование с.п.</t>
  </si>
  <si>
    <t>с. Никольское</t>
  </si>
  <si>
    <t>Экономически обоснованные тарифы</t>
  </si>
  <si>
    <t>Льготные тарифы для населения и исполнителей коммунальных услуг</t>
  </si>
  <si>
    <t>без НДС</t>
  </si>
  <si>
    <t>с НДС</t>
  </si>
  <si>
    <t>руб./Гкал</t>
  </si>
  <si>
    <t>Алеутский МР</t>
  </si>
  <si>
    <t>Мильковский МР</t>
  </si>
  <si>
    <t>с. Атласово</t>
  </si>
  <si>
    <t>с. Долиновка</t>
  </si>
  <si>
    <t>Пенжинский МР</t>
  </si>
  <si>
    <t>Тигильский МР</t>
  </si>
  <si>
    <t>с. Тигиль</t>
  </si>
  <si>
    <t>с. Седанка</t>
  </si>
  <si>
    <t>Компоненты</t>
  </si>
  <si>
    <t xml:space="preserve">с. Тигиль </t>
  </si>
  <si>
    <t xml:space="preserve">Компонент </t>
  </si>
  <si>
    <t>1 полугодие</t>
  </si>
  <si>
    <t>2 полугодие</t>
  </si>
  <si>
    <t>с. Манилы</t>
  </si>
  <si>
    <t>с. Манилы, с.Каменское</t>
  </si>
  <si>
    <t>с. Слаутное, с.Аянка</t>
  </si>
  <si>
    <t>с. Таловка</t>
  </si>
  <si>
    <t>с. Оклан - калькуляция…</t>
  </si>
  <si>
    <t>с. Таловка, КДК - калькуляция…</t>
  </si>
  <si>
    <t>Гкал</t>
  </si>
  <si>
    <t>м3</t>
  </si>
  <si>
    <t>Х</t>
  </si>
  <si>
    <r>
      <t xml:space="preserve">Тарифы на </t>
    </r>
    <r>
      <rPr>
        <u/>
        <sz val="13"/>
        <color indexed="8"/>
        <rFont val="Tahoma"/>
        <family val="2"/>
        <charset val="204"/>
      </rPr>
      <t>тепловую энергию на отопление</t>
    </r>
    <r>
      <rPr>
        <sz val="13"/>
        <color indexed="8"/>
        <rFont val="Tahoma"/>
        <family val="2"/>
        <charset val="204"/>
      </rPr>
      <t xml:space="preserve"> производства АО "ЮЭСК" на 2024 год
(Постановление № 179-Н от 24.11.2023 г. изм. № 356-Н от 18.12.2023 г.)</t>
    </r>
  </si>
  <si>
    <r>
      <t xml:space="preserve">Тарифы на </t>
    </r>
    <r>
      <rPr>
        <u/>
        <sz val="13"/>
        <color indexed="8"/>
        <rFont val="Tahoma"/>
        <family val="2"/>
        <charset val="204"/>
      </rPr>
      <t>горячую воду в открытой системе</t>
    </r>
    <r>
      <rPr>
        <sz val="13"/>
        <color indexed="8"/>
        <rFont val="Tahoma"/>
        <family val="2"/>
        <charset val="204"/>
      </rPr>
      <t xml:space="preserve"> горячего водоснабжения производства АО "ЮЭСК" на 2024 год
(Постановление № 179-Н от 24.11.2023 г. изм. № 356-Н от 18.12.2023 г.)</t>
    </r>
  </si>
  <si>
    <r>
      <t xml:space="preserve">Тарифы на </t>
    </r>
    <r>
      <rPr>
        <u/>
        <sz val="13"/>
        <color indexed="8"/>
        <rFont val="Tahoma"/>
        <family val="2"/>
        <charset val="204"/>
      </rPr>
      <t>горячую воду в закрытой системе</t>
    </r>
    <r>
      <rPr>
        <sz val="13"/>
        <color indexed="8"/>
        <rFont val="Tahoma"/>
        <family val="2"/>
        <charset val="204"/>
      </rPr>
      <t xml:space="preserve"> горячего водоснабжения производства АО "ЮЭСК" на 2024 год
(Постановление № 179-Н от 24.11.2023 г. изм. № 356-Н от 18.12.2023 г.)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</si>
</sst>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sz val="10"/>
      <name val="Tahoma"/>
      <family val="2"/>
      <charset val="204"/>
    </font>
    <font>
      <sz val="13"/>
      <color indexed="8"/>
      <name val="Tahoma"/>
      <family val="2"/>
      <charset val="204"/>
    </font>
    <font>
      <u/>
      <sz val="13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name val="Tahoma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7" fillId="0" borderId="4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left" vertical="center" wrapText="1"/>
    </xf>
    <xf numFmtId="4" fontId="7" fillId="0" borderId="5" xfId="0" applyNumberFormat="1" applyFont="1" applyFill="1" applyBorder="1" applyAlignment="1">
      <alignment horizontal="left" vertical="center" wrapText="1"/>
    </xf>
    <xf numFmtId="4" fontId="5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view="pageBreakPreview" topLeftCell="A22" zoomScaleNormal="80" zoomScaleSheetLayoutView="100" workbookViewId="0">
      <selection activeCell="F64" sqref="F64"/>
    </sheetView>
  </sheetViews>
  <sheetFormatPr defaultRowHeight="12.75"/>
  <cols>
    <col min="1" max="1" width="14.42578125" style="1" customWidth="1"/>
    <col min="2" max="2" width="11.140625" style="9" bestFit="1" customWidth="1"/>
    <col min="3" max="3" width="11" style="1" customWidth="1"/>
    <col min="4" max="4" width="10.28515625" style="1" customWidth="1"/>
    <col min="5" max="5" width="10.42578125" style="1" customWidth="1"/>
    <col min="6" max="6" width="10" style="1" customWidth="1"/>
    <col min="7" max="7" width="10.28515625" style="1" customWidth="1"/>
    <col min="8" max="8" width="10.42578125" style="1" customWidth="1"/>
    <col min="9" max="9" width="10.7109375" style="1" customWidth="1"/>
    <col min="10" max="10" width="10.5703125" style="1" customWidth="1"/>
    <col min="11" max="11" width="9.140625" style="1"/>
    <col min="12" max="12" width="11.7109375" style="1" bestFit="1" customWidth="1"/>
    <col min="13" max="16384" width="9.140625" style="1"/>
  </cols>
  <sheetData>
    <row r="1" spans="1:10" s="4" customFormat="1" ht="36" customHeight="1">
      <c r="A1" s="39" t="s">
        <v>29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" customHeight="1">
      <c r="H2" s="2" t="s">
        <v>6</v>
      </c>
    </row>
    <row r="3" spans="1:10" ht="26.25" customHeight="1">
      <c r="A3" s="40" t="s">
        <v>0</v>
      </c>
      <c r="B3" s="29" t="s">
        <v>15</v>
      </c>
      <c r="C3" s="34" t="s">
        <v>2</v>
      </c>
      <c r="D3" s="35"/>
      <c r="E3" s="35"/>
      <c r="F3" s="36"/>
      <c r="G3" s="34" t="s">
        <v>3</v>
      </c>
      <c r="H3" s="35"/>
      <c r="I3" s="35"/>
      <c r="J3" s="36"/>
    </row>
    <row r="4" spans="1:10" ht="12.75" customHeight="1">
      <c r="A4" s="41"/>
      <c r="B4" s="29"/>
      <c r="C4" s="34" t="s">
        <v>18</v>
      </c>
      <c r="D4" s="36"/>
      <c r="E4" s="34" t="s">
        <v>19</v>
      </c>
      <c r="F4" s="36"/>
      <c r="G4" s="34" t="s">
        <v>18</v>
      </c>
      <c r="H4" s="36"/>
      <c r="I4" s="34" t="s">
        <v>19</v>
      </c>
      <c r="J4" s="36"/>
    </row>
    <row r="5" spans="1:10" ht="15" customHeight="1">
      <c r="A5" s="42"/>
      <c r="B5" s="29"/>
      <c r="C5" s="11" t="s">
        <v>4</v>
      </c>
      <c r="D5" s="11" t="s">
        <v>5</v>
      </c>
      <c r="E5" s="11" t="s">
        <v>4</v>
      </c>
      <c r="F5" s="11" t="s">
        <v>5</v>
      </c>
      <c r="G5" s="11" t="s">
        <v>4</v>
      </c>
      <c r="H5" s="11" t="s">
        <v>5</v>
      </c>
      <c r="I5" s="11" t="s">
        <v>4</v>
      </c>
      <c r="J5" s="11" t="s">
        <v>5</v>
      </c>
    </row>
    <row r="6" spans="1:10">
      <c r="A6" s="34" t="s">
        <v>7</v>
      </c>
      <c r="B6" s="35"/>
      <c r="C6" s="35"/>
      <c r="D6" s="35"/>
      <c r="E6" s="35"/>
      <c r="F6" s="35"/>
      <c r="G6" s="35"/>
      <c r="H6" s="35"/>
      <c r="I6" s="35"/>
      <c r="J6" s="36"/>
    </row>
    <row r="7" spans="1:10" s="6" customFormat="1" ht="36.75" customHeight="1">
      <c r="A7" s="7" t="s">
        <v>1</v>
      </c>
      <c r="B7" s="19" t="s">
        <v>26</v>
      </c>
      <c r="C7" s="12">
        <v>16952.68</v>
      </c>
      <c r="D7" s="13">
        <f>ROUND(C7*1.2,2)</f>
        <v>20343.22</v>
      </c>
      <c r="E7" s="12">
        <v>31473.87</v>
      </c>
      <c r="F7" s="13">
        <f>ROUND(E7*1.2,2)</f>
        <v>37768.639999999999</v>
      </c>
      <c r="G7" s="12">
        <f>ROUND(H7/1.2,2)</f>
        <v>2122.65</v>
      </c>
      <c r="H7" s="13">
        <v>2547.1799999999998</v>
      </c>
      <c r="I7" s="12">
        <f>ROUND(J7/1.2,2)</f>
        <v>2279.17</v>
      </c>
      <c r="J7" s="13">
        <v>2735</v>
      </c>
    </row>
    <row r="8" spans="1:10" ht="22.5" customHeight="1">
      <c r="A8" s="34" t="s">
        <v>8</v>
      </c>
      <c r="B8" s="35"/>
      <c r="C8" s="35"/>
      <c r="D8" s="35"/>
      <c r="E8" s="35"/>
      <c r="F8" s="35"/>
      <c r="G8" s="35"/>
      <c r="H8" s="35"/>
      <c r="I8" s="35"/>
      <c r="J8" s="36"/>
    </row>
    <row r="9" spans="1:10" s="6" customFormat="1" ht="20.25" customHeight="1">
      <c r="A9" s="8" t="s">
        <v>9</v>
      </c>
      <c r="B9" s="19" t="s">
        <v>26</v>
      </c>
      <c r="C9" s="15">
        <v>16805.580000000002</v>
      </c>
      <c r="D9" s="13">
        <f>ROUND(C9*1.2,2)</f>
        <v>20166.7</v>
      </c>
      <c r="E9" s="15">
        <v>30332</v>
      </c>
      <c r="F9" s="13">
        <f>ROUND(E9*1.2,2)</f>
        <v>36398.400000000001</v>
      </c>
      <c r="G9" s="12">
        <f>ROUND(H9/1.2,2)</f>
        <v>2703.75</v>
      </c>
      <c r="H9" s="13">
        <v>3244.5</v>
      </c>
      <c r="I9" s="12">
        <f>ROUND(J9/1.2,2)</f>
        <v>2900</v>
      </c>
      <c r="J9" s="13">
        <v>3480</v>
      </c>
    </row>
    <row r="10" spans="1:10" s="6" customFormat="1" ht="20.25" customHeight="1">
      <c r="A10" s="8" t="s">
        <v>10</v>
      </c>
      <c r="B10" s="19" t="s">
        <v>26</v>
      </c>
      <c r="C10" s="12">
        <f>C9</f>
        <v>16805.580000000002</v>
      </c>
      <c r="D10" s="13">
        <f>ROUND(C10*1.2,2)</f>
        <v>20166.7</v>
      </c>
      <c r="E10" s="12">
        <f>E9</f>
        <v>30332</v>
      </c>
      <c r="F10" s="13">
        <f>ROUND(E10*1.2,2)</f>
        <v>36398.400000000001</v>
      </c>
      <c r="G10" s="12">
        <f>ROUND(H10/1.2,2)</f>
        <v>2703.75</v>
      </c>
      <c r="H10" s="13">
        <f>H9</f>
        <v>3244.5</v>
      </c>
      <c r="I10" s="12">
        <f>ROUND(J10/1.2,2)</f>
        <v>2900</v>
      </c>
      <c r="J10" s="13">
        <f>J9</f>
        <v>3480</v>
      </c>
    </row>
    <row r="11" spans="1:10" ht="22.5" customHeight="1">
      <c r="A11" s="34" t="s">
        <v>11</v>
      </c>
      <c r="B11" s="35"/>
      <c r="C11" s="35"/>
      <c r="D11" s="35"/>
      <c r="E11" s="35"/>
      <c r="F11" s="35"/>
      <c r="G11" s="35"/>
      <c r="H11" s="35"/>
      <c r="I11" s="35"/>
      <c r="J11" s="36"/>
    </row>
    <row r="12" spans="1:10" s="6" customFormat="1" ht="24.75" customHeight="1">
      <c r="A12" s="8" t="s">
        <v>21</v>
      </c>
      <c r="B12" s="19" t="s">
        <v>26</v>
      </c>
      <c r="C12" s="12">
        <v>22174.11</v>
      </c>
      <c r="D12" s="14">
        <f>C12*1.2</f>
        <v>26608.932000000001</v>
      </c>
      <c r="E12" s="12">
        <v>32201.71</v>
      </c>
      <c r="F12" s="18">
        <f>E12*1.2</f>
        <v>38642.051999999996</v>
      </c>
      <c r="G12" s="12">
        <f>ROUND(H12/1.2,2)</f>
        <v>2473.33</v>
      </c>
      <c r="H12" s="13">
        <v>2968</v>
      </c>
      <c r="I12" s="12">
        <f>ROUND(J12/1.2,2)</f>
        <v>2666.67</v>
      </c>
      <c r="J12" s="13">
        <v>3200</v>
      </c>
    </row>
    <row r="13" spans="1:10" s="6" customFormat="1" ht="24.75" customHeight="1">
      <c r="A13" s="8" t="s">
        <v>22</v>
      </c>
      <c r="B13" s="19" t="s">
        <v>26</v>
      </c>
      <c r="C13" s="17">
        <v>22174.11</v>
      </c>
      <c r="D13" s="14">
        <f>C13*1.2</f>
        <v>26608.932000000001</v>
      </c>
      <c r="E13" s="12">
        <f>E12</f>
        <v>32201.71</v>
      </c>
      <c r="F13" s="18">
        <f>E13*1.2</f>
        <v>38642.051999999996</v>
      </c>
      <c r="G13" s="12">
        <f>ROUND(H13/1.2,2)</f>
        <v>2473.33</v>
      </c>
      <c r="H13" s="13">
        <f>H12</f>
        <v>2968</v>
      </c>
      <c r="I13" s="12">
        <f>ROUND(J13/1.2,2)</f>
        <v>2666.67</v>
      </c>
      <c r="J13" s="13">
        <f>J12</f>
        <v>3200</v>
      </c>
    </row>
    <row r="14" spans="1:10" s="6" customFormat="1" ht="24.75" customHeight="1">
      <c r="A14" s="8" t="s">
        <v>23</v>
      </c>
      <c r="B14" s="19" t="s">
        <v>26</v>
      </c>
      <c r="C14" s="17">
        <v>22174.11</v>
      </c>
      <c r="D14" s="14">
        <f>C14*1.2</f>
        <v>26608.932000000001</v>
      </c>
      <c r="E14" s="12">
        <f>E12</f>
        <v>32201.71</v>
      </c>
      <c r="F14" s="18">
        <f>E14*1.2</f>
        <v>38642.051999999996</v>
      </c>
      <c r="G14" s="12">
        <f>ROUND(H14/1.2,2)</f>
        <v>2473.33</v>
      </c>
      <c r="H14" s="13">
        <f>H13</f>
        <v>2968</v>
      </c>
      <c r="I14" s="12">
        <f>ROUND(J14/1.2,2)</f>
        <v>2666.67</v>
      </c>
      <c r="J14" s="13">
        <f>J13</f>
        <v>3200</v>
      </c>
    </row>
    <row r="15" spans="1:10" s="6" customFormat="1" ht="24.75" customHeight="1">
      <c r="A15" s="24" t="s">
        <v>24</v>
      </c>
      <c r="B15" s="19" t="s">
        <v>26</v>
      </c>
      <c r="C15" s="12">
        <f t="shared" ref="C15:E16" si="0">ROUND(D15/1.2,2)</f>
        <v>24885.08</v>
      </c>
      <c r="D15" s="14">
        <v>29862.09</v>
      </c>
      <c r="E15" s="17">
        <f t="shared" si="0"/>
        <v>35515.99</v>
      </c>
      <c r="F15" s="18">
        <v>42619.19</v>
      </c>
      <c r="G15" s="13"/>
      <c r="H15" s="13"/>
      <c r="I15" s="13"/>
      <c r="J15" s="13"/>
    </row>
    <row r="16" spans="1:10" s="6" customFormat="1" ht="24.75" customHeight="1">
      <c r="A16" s="25" t="s">
        <v>25</v>
      </c>
      <c r="B16" s="19" t="s">
        <v>26</v>
      </c>
      <c r="C16" s="12">
        <f t="shared" si="0"/>
        <v>23355.17</v>
      </c>
      <c r="D16" s="13">
        <v>28026.2</v>
      </c>
      <c r="E16" s="17">
        <f t="shared" si="0"/>
        <v>32212.92</v>
      </c>
      <c r="F16" s="18">
        <v>38655.5</v>
      </c>
      <c r="G16" s="12">
        <f>ROUND(H16/1.2,2)</f>
        <v>2473.33</v>
      </c>
      <c r="H16" s="13">
        <f>H12</f>
        <v>2968</v>
      </c>
      <c r="I16" s="12">
        <f>ROUND(J16/1.2,2)</f>
        <v>2666.67</v>
      </c>
      <c r="J16" s="13">
        <f>J12</f>
        <v>3200</v>
      </c>
    </row>
    <row r="17" spans="1:10" ht="22.5" customHeight="1">
      <c r="A17" s="29" t="s">
        <v>12</v>
      </c>
      <c r="B17" s="29"/>
      <c r="C17" s="29"/>
      <c r="D17" s="29"/>
      <c r="E17" s="29"/>
      <c r="F17" s="29"/>
      <c r="G17" s="43"/>
      <c r="H17" s="43"/>
      <c r="I17" s="43"/>
      <c r="J17" s="43"/>
    </row>
    <row r="18" spans="1:10" s="6" customFormat="1" ht="20.25" customHeight="1">
      <c r="A18" s="8" t="s">
        <v>13</v>
      </c>
      <c r="B18" s="13" t="s">
        <v>26</v>
      </c>
      <c r="C18" s="12">
        <v>15625.32</v>
      </c>
      <c r="D18" s="13">
        <f>ROUND(C18*1.2,2)</f>
        <v>18750.38</v>
      </c>
      <c r="E18" s="12">
        <v>21100.9</v>
      </c>
      <c r="F18" s="13">
        <f>ROUND(E18*1.2,2)</f>
        <v>25321.08</v>
      </c>
      <c r="G18" s="12">
        <f>ROUND(H18/1.2,2)</f>
        <v>1933.62</v>
      </c>
      <c r="H18" s="13">
        <v>2320.34</v>
      </c>
      <c r="I18" s="12">
        <f>ROUND(J18/1.2,2)</f>
        <v>2072.83</v>
      </c>
      <c r="J18" s="13">
        <v>2487.4</v>
      </c>
    </row>
    <row r="19" spans="1:10" s="6" customFormat="1" ht="20.25" customHeight="1">
      <c r="A19" s="8" t="s">
        <v>14</v>
      </c>
      <c r="B19" s="13" t="s">
        <v>26</v>
      </c>
      <c r="C19" s="12">
        <f>C18</f>
        <v>15625.32</v>
      </c>
      <c r="D19" s="13">
        <f>ROUND(C19*1.2,2)</f>
        <v>18750.38</v>
      </c>
      <c r="E19" s="12">
        <f>E18</f>
        <v>21100.9</v>
      </c>
      <c r="F19" s="13">
        <f>ROUND(E19*1.2,2)</f>
        <v>25321.08</v>
      </c>
      <c r="G19" s="12">
        <f>ROUND(H19/1.2,2)</f>
        <v>2813.4</v>
      </c>
      <c r="H19" s="13">
        <v>3376.08</v>
      </c>
      <c r="I19" s="12">
        <f>ROUND(J19/1.2,2)</f>
        <v>3041.67</v>
      </c>
      <c r="J19" s="13">
        <v>3650</v>
      </c>
    </row>
    <row r="20" spans="1:10">
      <c r="I20" s="3"/>
      <c r="J20" s="3"/>
    </row>
    <row r="21" spans="1:10" s="4" customFormat="1" ht="33.75" customHeight="1">
      <c r="A21" s="39" t="s">
        <v>30</v>
      </c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1.25" customHeight="1">
      <c r="H22" s="2"/>
    </row>
    <row r="23" spans="1:10" ht="24" customHeight="1">
      <c r="A23" s="29" t="s">
        <v>0</v>
      </c>
      <c r="B23" s="29" t="s">
        <v>15</v>
      </c>
      <c r="C23" s="29" t="s">
        <v>2</v>
      </c>
      <c r="D23" s="29"/>
      <c r="E23" s="29"/>
      <c r="F23" s="29"/>
      <c r="G23" s="29" t="s">
        <v>3</v>
      </c>
      <c r="H23" s="29"/>
      <c r="I23" s="29"/>
      <c r="J23" s="29"/>
    </row>
    <row r="24" spans="1:10" ht="12.75" customHeight="1">
      <c r="A24" s="29"/>
      <c r="B24" s="29"/>
      <c r="C24" s="29" t="s">
        <v>18</v>
      </c>
      <c r="D24" s="29"/>
      <c r="E24" s="29" t="s">
        <v>19</v>
      </c>
      <c r="F24" s="29"/>
      <c r="G24" s="29" t="s">
        <v>18</v>
      </c>
      <c r="H24" s="29"/>
      <c r="I24" s="29" t="s">
        <v>19</v>
      </c>
      <c r="J24" s="29"/>
    </row>
    <row r="25" spans="1:10" ht="15.75" customHeight="1">
      <c r="A25" s="29"/>
      <c r="B25" s="29"/>
      <c r="C25" s="10" t="s">
        <v>4</v>
      </c>
      <c r="D25" s="10" t="s">
        <v>5</v>
      </c>
      <c r="E25" s="10" t="s">
        <v>4</v>
      </c>
      <c r="F25" s="10" t="s">
        <v>5</v>
      </c>
      <c r="G25" s="10" t="s">
        <v>4</v>
      </c>
      <c r="H25" s="10" t="s">
        <v>5</v>
      </c>
      <c r="I25" s="10" t="s">
        <v>4</v>
      </c>
      <c r="J25" s="10" t="s">
        <v>5</v>
      </c>
    </row>
    <row r="26" spans="1:10" ht="13.5" customHeight="1">
      <c r="A26" s="31" t="s">
        <v>7</v>
      </c>
      <c r="B26" s="31"/>
      <c r="C26" s="31"/>
      <c r="D26" s="31"/>
      <c r="E26" s="31"/>
      <c r="F26" s="31"/>
      <c r="G26" s="31"/>
      <c r="H26" s="31"/>
      <c r="I26" s="31"/>
      <c r="J26" s="31"/>
    </row>
    <row r="27" spans="1:10" s="6" customFormat="1" ht="20.25" customHeight="1">
      <c r="A27" s="32" t="s">
        <v>1</v>
      </c>
      <c r="B27" s="19" t="s">
        <v>26</v>
      </c>
      <c r="C27" s="12">
        <v>16952.68</v>
      </c>
      <c r="D27" s="13">
        <f t="shared" ref="D27:D28" si="1">ROUND(C27*1.2,2)</f>
        <v>20343.22</v>
      </c>
      <c r="E27" s="12">
        <v>31473.87</v>
      </c>
      <c r="F27" s="13">
        <f t="shared" ref="F27:F28" si="2">ROUND(E27*1.2,2)</f>
        <v>37768.639999999999</v>
      </c>
      <c r="G27" s="12">
        <f t="shared" ref="G27:G28" si="3">ROUND(H27/1.2,2)</f>
        <v>2122.65</v>
      </c>
      <c r="H27" s="13">
        <v>2547.1799999999998</v>
      </c>
      <c r="I27" s="12">
        <f t="shared" ref="I27:I28" si="4">ROUND(J27/1.2,2)</f>
        <v>2279.17</v>
      </c>
      <c r="J27" s="13">
        <v>2735</v>
      </c>
    </row>
    <row r="28" spans="1:10" s="6" customFormat="1" ht="20.25" customHeight="1">
      <c r="A28" s="33"/>
      <c r="B28" s="19" t="s">
        <v>27</v>
      </c>
      <c r="C28" s="12">
        <v>188.1</v>
      </c>
      <c r="D28" s="13">
        <f t="shared" si="1"/>
        <v>225.72</v>
      </c>
      <c r="E28" s="12">
        <v>347.92</v>
      </c>
      <c r="F28" s="13">
        <f t="shared" si="2"/>
        <v>417.5</v>
      </c>
      <c r="G28" s="12">
        <f t="shared" si="3"/>
        <v>75</v>
      </c>
      <c r="H28" s="13">
        <v>90</v>
      </c>
      <c r="I28" s="12">
        <f t="shared" si="4"/>
        <v>75</v>
      </c>
      <c r="J28" s="13">
        <v>90</v>
      </c>
    </row>
    <row r="29" spans="1:10" ht="13.5" customHeight="1">
      <c r="A29" s="29" t="s">
        <v>8</v>
      </c>
      <c r="B29" s="29"/>
      <c r="C29" s="29"/>
      <c r="D29" s="29"/>
      <c r="E29" s="29"/>
      <c r="F29" s="29"/>
      <c r="G29" s="29"/>
      <c r="H29" s="29"/>
      <c r="I29" s="29"/>
      <c r="J29" s="29"/>
    </row>
    <row r="30" spans="1:10" s="6" customFormat="1" ht="20.25" customHeight="1">
      <c r="A30" s="30" t="s">
        <v>9</v>
      </c>
      <c r="B30" s="19" t="s">
        <v>26</v>
      </c>
      <c r="C30" s="12">
        <v>16805.580000000002</v>
      </c>
      <c r="D30" s="13">
        <f t="shared" ref="D30:D33" si="5">ROUND(C30*1.2,2)</f>
        <v>20166.7</v>
      </c>
      <c r="E30" s="12">
        <v>30332</v>
      </c>
      <c r="F30" s="13">
        <f t="shared" ref="F30:F33" si="6">ROUND(E30*1.2,2)</f>
        <v>36398.400000000001</v>
      </c>
      <c r="G30" s="12">
        <f t="shared" ref="G30:G33" si="7">ROUND(H30/1.2,2)</f>
        <v>2703.75</v>
      </c>
      <c r="H30" s="13">
        <v>3244.5</v>
      </c>
      <c r="I30" s="12">
        <f t="shared" ref="I30:I33" si="8">ROUND(J30/1.2,2)</f>
        <v>2900</v>
      </c>
      <c r="J30" s="13">
        <v>3480</v>
      </c>
    </row>
    <row r="31" spans="1:10" s="6" customFormat="1" ht="20.25" customHeight="1">
      <c r="A31" s="30"/>
      <c r="B31" s="19" t="s">
        <v>27</v>
      </c>
      <c r="C31" s="12">
        <v>81.709999999999994</v>
      </c>
      <c r="D31" s="13">
        <f t="shared" si="5"/>
        <v>98.05</v>
      </c>
      <c r="E31" s="12">
        <v>184</v>
      </c>
      <c r="F31" s="13">
        <f t="shared" si="6"/>
        <v>220.8</v>
      </c>
      <c r="G31" s="12">
        <f t="shared" si="7"/>
        <v>27.03</v>
      </c>
      <c r="H31" s="13">
        <v>32.44</v>
      </c>
      <c r="I31" s="12">
        <f t="shared" si="8"/>
        <v>28.98</v>
      </c>
      <c r="J31" s="13">
        <v>34.78</v>
      </c>
    </row>
    <row r="32" spans="1:10" s="6" customFormat="1" ht="20.25" customHeight="1">
      <c r="A32" s="30" t="s">
        <v>10</v>
      </c>
      <c r="B32" s="19" t="s">
        <v>26</v>
      </c>
      <c r="C32" s="27">
        <f>C30</f>
        <v>16805.580000000002</v>
      </c>
      <c r="D32" s="28">
        <f t="shared" si="5"/>
        <v>20166.7</v>
      </c>
      <c r="E32" s="27">
        <f>E30</f>
        <v>30332</v>
      </c>
      <c r="F32" s="28">
        <f t="shared" si="6"/>
        <v>36398.400000000001</v>
      </c>
      <c r="G32" s="27">
        <f t="shared" si="7"/>
        <v>2703.75</v>
      </c>
      <c r="H32" s="27">
        <f>H30</f>
        <v>3244.5</v>
      </c>
      <c r="I32" s="27">
        <f t="shared" si="8"/>
        <v>2900</v>
      </c>
      <c r="J32" s="27">
        <f>J30</f>
        <v>3480</v>
      </c>
    </row>
    <row r="33" spans="1:10" s="6" customFormat="1" ht="20.25" customHeight="1">
      <c r="A33" s="30"/>
      <c r="B33" s="19" t="s">
        <v>27</v>
      </c>
      <c r="C33" s="27">
        <f>C31</f>
        <v>81.709999999999994</v>
      </c>
      <c r="D33" s="28">
        <f t="shared" si="5"/>
        <v>98.05</v>
      </c>
      <c r="E33" s="27">
        <f>E31</f>
        <v>184</v>
      </c>
      <c r="F33" s="28">
        <f t="shared" si="6"/>
        <v>220.8</v>
      </c>
      <c r="G33" s="27">
        <f t="shared" si="7"/>
        <v>27.03</v>
      </c>
      <c r="H33" s="27">
        <f>H31</f>
        <v>32.44</v>
      </c>
      <c r="I33" s="27">
        <f t="shared" si="8"/>
        <v>28.98</v>
      </c>
      <c r="J33" s="27">
        <f>J31</f>
        <v>34.78</v>
      </c>
    </row>
    <row r="34" spans="1:10" ht="13.5" customHeight="1">
      <c r="A34" s="29" t="s">
        <v>11</v>
      </c>
      <c r="B34" s="29"/>
      <c r="C34" s="29"/>
      <c r="D34" s="29"/>
      <c r="E34" s="29"/>
      <c r="F34" s="29"/>
      <c r="G34" s="44"/>
      <c r="H34" s="44"/>
      <c r="I34" s="44"/>
      <c r="J34" s="44"/>
    </row>
    <row r="35" spans="1:10" s="6" customFormat="1" ht="20.25" customHeight="1">
      <c r="A35" s="45" t="s">
        <v>20</v>
      </c>
      <c r="B35" s="22" t="s">
        <v>26</v>
      </c>
      <c r="C35" s="21">
        <v>22174.11</v>
      </c>
      <c r="D35" s="22">
        <f t="shared" ref="D35:D36" si="9">ROUND(C35*1.2,2)</f>
        <v>26608.93</v>
      </c>
      <c r="E35" s="21">
        <v>32201.71</v>
      </c>
      <c r="F35" s="22">
        <f t="shared" ref="F35:F36" si="10">ROUND(E35*1.2,2)</f>
        <v>38642.050000000003</v>
      </c>
      <c r="G35" s="26" t="s">
        <v>28</v>
      </c>
      <c r="H35" s="23" t="s">
        <v>28</v>
      </c>
      <c r="I35" s="26" t="s">
        <v>28</v>
      </c>
      <c r="J35" s="23" t="s">
        <v>28</v>
      </c>
    </row>
    <row r="36" spans="1:10" s="6" customFormat="1" ht="20.25" customHeight="1">
      <c r="A36" s="46"/>
      <c r="B36" s="22" t="s">
        <v>27</v>
      </c>
      <c r="C36" s="21">
        <v>310.85000000000002</v>
      </c>
      <c r="D36" s="22">
        <f t="shared" si="9"/>
        <v>373.02</v>
      </c>
      <c r="E36" s="21">
        <v>502.36</v>
      </c>
      <c r="F36" s="22">
        <f t="shared" si="10"/>
        <v>602.83000000000004</v>
      </c>
      <c r="G36" s="26" t="s">
        <v>28</v>
      </c>
      <c r="H36" s="23" t="s">
        <v>28</v>
      </c>
      <c r="I36" s="26" t="s">
        <v>28</v>
      </c>
      <c r="J36" s="23" t="s">
        <v>28</v>
      </c>
    </row>
    <row r="37" spans="1:10" ht="13.5" customHeight="1">
      <c r="A37" s="29" t="s">
        <v>12</v>
      </c>
      <c r="B37" s="29"/>
      <c r="C37" s="29"/>
      <c r="D37" s="29"/>
      <c r="E37" s="29"/>
      <c r="F37" s="29"/>
      <c r="G37" s="43"/>
      <c r="H37" s="43"/>
      <c r="I37" s="43"/>
      <c r="J37" s="43"/>
    </row>
    <row r="38" spans="1:10" s="6" customFormat="1" ht="20.25" customHeight="1">
      <c r="A38" s="30" t="s">
        <v>13</v>
      </c>
      <c r="B38" s="19" t="s">
        <v>26</v>
      </c>
      <c r="C38" s="12">
        <v>15625.32</v>
      </c>
      <c r="D38" s="13">
        <f t="shared" ref="D38:D39" si="11">ROUND(C38*1.2,2)</f>
        <v>18750.38</v>
      </c>
      <c r="E38" s="12">
        <v>21100.9</v>
      </c>
      <c r="F38" s="13">
        <f t="shared" ref="F38:F39" si="12">ROUND(E38*1.2,2)</f>
        <v>25321.08</v>
      </c>
      <c r="G38" s="12">
        <f t="shared" ref="G38:G39" si="13">ROUND(H38/1.2,2)</f>
        <v>1933.62</v>
      </c>
      <c r="H38" s="13">
        <v>2320.34</v>
      </c>
      <c r="I38" s="12">
        <f t="shared" ref="I38" si="14">ROUND(J38/1.2,2)</f>
        <v>2072.83</v>
      </c>
      <c r="J38" s="13">
        <v>2487.4</v>
      </c>
    </row>
    <row r="39" spans="1:10" s="6" customFormat="1" ht="20.25" customHeight="1">
      <c r="A39" s="30"/>
      <c r="B39" s="19" t="s">
        <v>27</v>
      </c>
      <c r="C39" s="12">
        <v>247.67</v>
      </c>
      <c r="D39" s="13">
        <f t="shared" si="11"/>
        <v>297.2</v>
      </c>
      <c r="E39" s="12">
        <v>298.27999999999997</v>
      </c>
      <c r="F39" s="13">
        <f t="shared" si="12"/>
        <v>357.94</v>
      </c>
      <c r="G39" s="12">
        <f t="shared" si="13"/>
        <v>43.9</v>
      </c>
      <c r="H39" s="13">
        <v>52.68</v>
      </c>
      <c r="I39" s="12">
        <f t="shared" ref="I39" si="15">ROUND(J39/1.2,2)</f>
        <v>47.06</v>
      </c>
      <c r="J39" s="13">
        <v>56.47</v>
      </c>
    </row>
    <row r="40" spans="1:10">
      <c r="A40" s="5"/>
      <c r="B40" s="20"/>
      <c r="C40" s="5"/>
      <c r="D40" s="5"/>
      <c r="E40" s="5"/>
      <c r="F40" s="5"/>
      <c r="G40" s="5"/>
      <c r="H40" s="5"/>
      <c r="I40" s="5"/>
      <c r="J40" s="5"/>
    </row>
    <row r="41" spans="1:10" s="4" customFormat="1" ht="30.75" customHeight="1">
      <c r="A41" s="39" t="s">
        <v>31</v>
      </c>
      <c r="B41" s="39"/>
      <c r="C41" s="39"/>
      <c r="D41" s="39"/>
      <c r="E41" s="39"/>
      <c r="F41" s="39"/>
      <c r="G41" s="39"/>
      <c r="H41" s="39"/>
      <c r="I41" s="39"/>
      <c r="J41" s="39"/>
    </row>
    <row r="42" spans="1:10" ht="9.75" customHeight="1">
      <c r="H42" s="2"/>
    </row>
    <row r="43" spans="1:10" ht="50.25" customHeight="1">
      <c r="A43" s="44" t="s">
        <v>0</v>
      </c>
      <c r="B43" s="31" t="s">
        <v>17</v>
      </c>
      <c r="C43" s="34" t="s">
        <v>2</v>
      </c>
      <c r="D43" s="35"/>
      <c r="E43" s="35"/>
      <c r="F43" s="36"/>
      <c r="G43" s="34" t="s">
        <v>3</v>
      </c>
      <c r="H43" s="35"/>
      <c r="I43" s="35"/>
      <c r="J43" s="36"/>
    </row>
    <row r="44" spans="1:10" ht="12.75" customHeight="1">
      <c r="A44" s="47"/>
      <c r="B44" s="31"/>
      <c r="C44" s="37" t="s">
        <v>18</v>
      </c>
      <c r="D44" s="38"/>
      <c r="E44" s="37" t="s">
        <v>19</v>
      </c>
      <c r="F44" s="38"/>
      <c r="G44" s="37" t="s">
        <v>18</v>
      </c>
      <c r="H44" s="38"/>
      <c r="I44" s="37" t="s">
        <v>19</v>
      </c>
      <c r="J44" s="38"/>
    </row>
    <row r="45" spans="1:10">
      <c r="A45" s="43"/>
      <c r="B45" s="31"/>
      <c r="C45" s="16" t="s">
        <v>4</v>
      </c>
      <c r="D45" s="16" t="s">
        <v>5</v>
      </c>
      <c r="E45" s="16" t="s">
        <v>4</v>
      </c>
      <c r="F45" s="16" t="s">
        <v>5</v>
      </c>
      <c r="G45" s="16" t="s">
        <v>4</v>
      </c>
      <c r="H45" s="16" t="s">
        <v>5</v>
      </c>
      <c r="I45" s="16" t="s">
        <v>4</v>
      </c>
      <c r="J45" s="16" t="s">
        <v>5</v>
      </c>
    </row>
    <row r="46" spans="1:10">
      <c r="A46" s="31" t="s">
        <v>12</v>
      </c>
      <c r="B46" s="31"/>
      <c r="C46" s="31"/>
      <c r="D46" s="31"/>
      <c r="E46" s="31"/>
      <c r="F46" s="31"/>
      <c r="G46" s="31"/>
      <c r="H46" s="31"/>
      <c r="I46" s="31"/>
      <c r="J46" s="31"/>
    </row>
    <row r="47" spans="1:10" s="6" customFormat="1" ht="20.25" customHeight="1">
      <c r="A47" s="30" t="s">
        <v>16</v>
      </c>
      <c r="B47" s="19" t="s">
        <v>26</v>
      </c>
      <c r="C47" s="12">
        <v>15625.32</v>
      </c>
      <c r="D47" s="13">
        <f t="shared" ref="D47:D48" si="16">ROUND(C47*1.2,2)</f>
        <v>18750.38</v>
      </c>
      <c r="E47" s="12">
        <v>21100.9</v>
      </c>
      <c r="F47" s="13">
        <f t="shared" ref="F47:F48" si="17">ROUND(E47*1.2,2)</f>
        <v>25321.08</v>
      </c>
      <c r="G47" s="12">
        <f t="shared" ref="G47:G48" si="18">ROUND(H47/1.2,2)</f>
        <v>1933.62</v>
      </c>
      <c r="H47" s="13">
        <v>2320.34</v>
      </c>
      <c r="I47" s="12">
        <f t="shared" ref="I47:I48" si="19">ROUND(J47/1.2,2)</f>
        <v>2072.83</v>
      </c>
      <c r="J47" s="13">
        <v>2487.4</v>
      </c>
    </row>
    <row r="48" spans="1:10" s="6" customFormat="1" ht="20.25" customHeight="1">
      <c r="A48" s="30"/>
      <c r="B48" s="19" t="s">
        <v>27</v>
      </c>
      <c r="C48" s="12">
        <v>247.67</v>
      </c>
      <c r="D48" s="13">
        <f t="shared" si="16"/>
        <v>297.2</v>
      </c>
      <c r="E48" s="12">
        <v>298.27999999999997</v>
      </c>
      <c r="F48" s="13">
        <f t="shared" si="17"/>
        <v>357.94</v>
      </c>
      <c r="G48" s="12">
        <f t="shared" si="18"/>
        <v>43.9</v>
      </c>
      <c r="H48" s="13">
        <v>52.68</v>
      </c>
      <c r="I48" s="12">
        <f t="shared" si="19"/>
        <v>47.06</v>
      </c>
      <c r="J48" s="13">
        <v>56.47</v>
      </c>
    </row>
    <row r="50" spans="1:1">
      <c r="A50" s="9"/>
    </row>
    <row r="51" spans="1:1">
      <c r="A51" s="9"/>
    </row>
  </sheetData>
  <mergeCells count="42">
    <mergeCell ref="A21:J21"/>
    <mergeCell ref="A41:J41"/>
    <mergeCell ref="I4:J4"/>
    <mergeCell ref="A6:J6"/>
    <mergeCell ref="A8:J8"/>
    <mergeCell ref="A11:J11"/>
    <mergeCell ref="A17:J17"/>
    <mergeCell ref="B3:B5"/>
    <mergeCell ref="A46:J46"/>
    <mergeCell ref="A47:A48"/>
    <mergeCell ref="A1:J1"/>
    <mergeCell ref="C3:F3"/>
    <mergeCell ref="G3:J3"/>
    <mergeCell ref="C4:D4"/>
    <mergeCell ref="E4:F4"/>
    <mergeCell ref="G4:H4"/>
    <mergeCell ref="A3:A5"/>
    <mergeCell ref="A37:J37"/>
    <mergeCell ref="A38:A39"/>
    <mergeCell ref="A34:J34"/>
    <mergeCell ref="A35:A36"/>
    <mergeCell ref="A43:A45"/>
    <mergeCell ref="B43:B45"/>
    <mergeCell ref="C43:F43"/>
    <mergeCell ref="G43:J43"/>
    <mergeCell ref="C44:D44"/>
    <mergeCell ref="E44:F44"/>
    <mergeCell ref="G44:H44"/>
    <mergeCell ref="I44:J44"/>
    <mergeCell ref="A29:J29"/>
    <mergeCell ref="A30:A31"/>
    <mergeCell ref="A32:A33"/>
    <mergeCell ref="A26:J26"/>
    <mergeCell ref="A27:A28"/>
    <mergeCell ref="A23:A25"/>
    <mergeCell ref="B23:B25"/>
    <mergeCell ref="C23:F23"/>
    <mergeCell ref="G23:J23"/>
    <mergeCell ref="C24:D24"/>
    <mergeCell ref="E24:F24"/>
    <mergeCell ref="G24:H24"/>
    <mergeCell ref="I24:J24"/>
  </mergeCells>
  <pageMargins left="0" right="0" top="0" bottom="0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2024</vt:lpstr>
      <vt:lpstr>'2024'!Область_печати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2024-03-25T03:08:04Z</dcterms:modified>
</cp:coreProperties>
</file>